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80" yWindow="-105" windowWidth="10050" windowHeight="7530"/>
  </bookViews>
  <sheets>
    <sheet name="Itens de Vendas" sheetId="1" r:id="rId1"/>
    <sheet name="Plan1" sheetId="4" r:id="rId2"/>
  </sheets>
  <calcPr calcId="125725"/>
</workbook>
</file>

<file path=xl/calcChain.xml><?xml version="1.0" encoding="utf-8"?>
<calcChain xmlns="http://schemas.openxmlformats.org/spreadsheetml/2006/main">
  <c r="B13" i="1"/>
  <c r="G14"/>
  <c r="B16" i="4"/>
  <c r="B17" s="1"/>
  <c r="G14"/>
  <c r="G13"/>
  <c r="G12"/>
  <c r="G11"/>
  <c r="G10"/>
  <c r="G9"/>
  <c r="G8"/>
  <c r="E6"/>
  <c r="G5"/>
  <c r="G4"/>
  <c r="G3"/>
  <c r="G6" l="1"/>
  <c r="E4"/>
  <c r="G7"/>
  <c r="G2"/>
  <c r="E6" i="1"/>
  <c r="G10"/>
  <c r="G9"/>
  <c r="G8"/>
  <c r="G5"/>
  <c r="G4"/>
  <c r="G3"/>
  <c r="B14"/>
  <c r="G7" s="1"/>
  <c r="G15" i="4" l="1"/>
  <c r="E7" s="1"/>
  <c r="E4" i="1"/>
  <c r="G2"/>
  <c r="G15" s="1"/>
  <c r="G6"/>
  <c r="E7" l="1"/>
</calcChain>
</file>

<file path=xl/sharedStrings.xml><?xml version="1.0" encoding="utf-8"?>
<sst xmlns="http://schemas.openxmlformats.org/spreadsheetml/2006/main" count="61" uniqueCount="43">
  <si>
    <t>Custo do produto</t>
  </si>
  <si>
    <t>Custo Fixo</t>
  </si>
  <si>
    <t>IR</t>
  </si>
  <si>
    <t>CSLL</t>
  </si>
  <si>
    <t>ICMS</t>
  </si>
  <si>
    <t>Frete</t>
  </si>
  <si>
    <t>Lucro</t>
  </si>
  <si>
    <t>Comissão</t>
  </si>
  <si>
    <t>PIS</t>
  </si>
  <si>
    <t>COFINS</t>
  </si>
  <si>
    <t>Custo Promotor</t>
  </si>
  <si>
    <t>Comissão Subordinalda</t>
  </si>
  <si>
    <t>Juros</t>
  </si>
  <si>
    <t>Porc. Desconto Boleto</t>
  </si>
  <si>
    <t>Valor Venda</t>
  </si>
  <si>
    <t>Preço Tabela</t>
  </si>
  <si>
    <t>%Desconto</t>
  </si>
  <si>
    <t>Valor Liquido</t>
  </si>
  <si>
    <t>Diferença Preço</t>
  </si>
  <si>
    <t>Markup</t>
  </si>
  <si>
    <t>O custo fixo é calculado pelo preço da tabela</t>
  </si>
  <si>
    <t>O custo do frete é calculado pelo preço da tabela</t>
  </si>
  <si>
    <t>O Lucro é calculado pelo preço da tabela</t>
  </si>
  <si>
    <t>Custo fixo da empresa (energia, pro-labore, agua, etc)</t>
  </si>
  <si>
    <t>Custo da tabela do representante</t>
  </si>
  <si>
    <t>na tabela de prazos</t>
  </si>
  <si>
    <t>na tabela de clientes</t>
  </si>
  <si>
    <t>Valor</t>
  </si>
  <si>
    <t>Campo</t>
  </si>
  <si>
    <t>Valor do Flex</t>
  </si>
  <si>
    <t>% IR</t>
  </si>
  <si>
    <t>% CSLL</t>
  </si>
  <si>
    <t>% ICMS Interno</t>
  </si>
  <si>
    <t>% Margem de Lucro</t>
  </si>
  <si>
    <t>% Comissão</t>
  </si>
  <si>
    <t>% Fixo Adiocional Venda</t>
  </si>
  <si>
    <t>% Frete Vendas</t>
  </si>
  <si>
    <t>% PIS Vendas</t>
  </si>
  <si>
    <t>% COFINS Vendas</t>
  </si>
  <si>
    <t>Valor Unit. Produto</t>
  </si>
  <si>
    <t>%Desconto Item</t>
  </si>
  <si>
    <t>Valor Liquido Item</t>
  </si>
  <si>
    <t>Obs: Apenas os campos fundo laranja claro poderão ser alterados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</si>
</sst>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0_-;\-* #,##0.0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 applyFill="1"/>
    <xf numFmtId="0" fontId="0" fillId="0" borderId="0" xfId="0" applyFill="1"/>
    <xf numFmtId="164" fontId="0" fillId="0" borderId="0" xfId="1" applyNumberFormat="1" applyFont="1" applyFill="1"/>
    <xf numFmtId="0" fontId="0" fillId="0" borderId="0" xfId="0" applyFont="1" applyFill="1"/>
    <xf numFmtId="43" fontId="2" fillId="0" borderId="0" xfId="1" applyFont="1" applyFill="1"/>
    <xf numFmtId="0" fontId="0" fillId="0" borderId="0" xfId="0" applyFill="1" applyProtection="1">
      <protection locked="0"/>
    </xf>
    <xf numFmtId="43" fontId="0" fillId="0" borderId="0" xfId="1" applyFont="1" applyFill="1" applyProtection="1">
      <protection locked="0"/>
    </xf>
    <xf numFmtId="0" fontId="0" fillId="0" borderId="0" xfId="0" applyFont="1" applyFill="1" applyProtection="1">
      <protection locked="0"/>
    </xf>
    <xf numFmtId="43" fontId="2" fillId="0" borderId="0" xfId="1" applyFont="1" applyFill="1" applyProtection="1">
      <protection locked="0"/>
    </xf>
    <xf numFmtId="43" fontId="2" fillId="0" borderId="0" xfId="1" applyFont="1" applyFill="1" applyProtection="1"/>
    <xf numFmtId="43" fontId="0" fillId="0" borderId="0" xfId="1" applyFont="1" applyFill="1" applyProtection="1"/>
    <xf numFmtId="164" fontId="0" fillId="0" borderId="0" xfId="1" applyNumberFormat="1" applyFont="1" applyFill="1" applyProtection="1"/>
    <xf numFmtId="43" fontId="0" fillId="2" borderId="0" xfId="1" applyFont="1" applyFill="1" applyProtection="1">
      <protection locked="0"/>
    </xf>
    <xf numFmtId="0" fontId="3" fillId="0" borderId="0" xfId="0" applyFont="1" applyFill="1" applyProtection="1">
      <protection locked="0"/>
    </xf>
  </cellXfs>
  <cellStyles count="2">
    <cellStyle name="Normal" xfId="0" builtinId="0"/>
    <cellStyle name="Separador de milhares" xfId="1" builtinId="3"/>
  </cellStyles>
  <dxfs count="14"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a3" displayName="Tabela3" ref="A1:B14" totalsRowShown="0" headerRowDxfId="5" dataDxfId="4" headerRowCellStyle="Separador de milhares">
  <autoFilter ref="A1:B14"/>
  <tableColumns count="2">
    <tableColumn id="1" name="Campo" dataDxfId="7"/>
    <tableColumn id="2" name="Valor" dataDxfId="6" dataCellStyle="Separador de milhares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D2:E7" totalsRowShown="0" headerRowDxfId="1" dataDxfId="0" headerRowCellStyle="Separador de milhares">
  <autoFilter ref="D2:E7"/>
  <tableColumns count="2">
    <tableColumn id="1" name="Campo" dataDxfId="3"/>
    <tableColumn id="2" name="Valor" dataDxfId="2" dataCellStyle="Separador de milhares"/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id="5" name="Tabela36" displayName="Tabela36" ref="A1:B17" totalsRowShown="0" headerRowDxfId="11" headerRowCellStyle="Separador de milhares">
  <autoFilter ref="A1:B17"/>
  <tableColumns count="2">
    <tableColumn id="1" name="Campo" dataDxfId="13"/>
    <tableColumn id="2" name="Valor" dataDxfId="12" dataCellStyle="Separador de milhares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6" name="Tabela47" displayName="Tabela47" ref="D2:E7" totalsRowShown="0" headerRowDxfId="8" headerRowCellStyle="Separador de milhares">
  <autoFilter ref="D2:E7"/>
  <tableColumns count="2">
    <tableColumn id="1" name="Campo" dataDxfId="10"/>
    <tableColumn id="2" name="Valor" dataDxfId="9" dataCellStyle="Separador de milhares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7" sqref="E7"/>
    </sheetView>
  </sheetViews>
  <sheetFormatPr defaultRowHeight="15"/>
  <cols>
    <col min="1" max="1" width="22" style="8" bestFit="1" customWidth="1"/>
    <col min="2" max="3" width="12" style="7" customWidth="1"/>
    <col min="4" max="4" width="18.28515625" style="7" bestFit="1" customWidth="1"/>
    <col min="5" max="5" width="12" style="7" customWidth="1"/>
    <col min="6" max="6" width="3.85546875" style="8" customWidth="1"/>
    <col min="7" max="7" width="9.140625" style="7" hidden="1" customWidth="1"/>
    <col min="8" max="8" width="5.5703125" style="8" hidden="1" customWidth="1"/>
    <col min="9" max="9" width="45" style="8" hidden="1" customWidth="1"/>
    <col min="10" max="10" width="53.42578125" style="8" hidden="1" customWidth="1"/>
    <col min="11" max="16384" width="9.140625" style="8"/>
  </cols>
  <sheetData>
    <row r="1" spans="1:10">
      <c r="A1" s="6" t="s">
        <v>28</v>
      </c>
      <c r="B1" s="7" t="s">
        <v>27</v>
      </c>
    </row>
    <row r="2" spans="1:10">
      <c r="A2" s="8" t="s">
        <v>0</v>
      </c>
      <c r="B2" s="13">
        <v>23.65</v>
      </c>
      <c r="D2" s="7" t="s">
        <v>28</v>
      </c>
      <c r="E2" s="7" t="s">
        <v>27</v>
      </c>
      <c r="G2" s="7">
        <f>$B$14*B3%</f>
        <v>4.040761532828899</v>
      </c>
      <c r="I2" s="8" t="s">
        <v>20</v>
      </c>
      <c r="J2" s="8" t="s">
        <v>23</v>
      </c>
    </row>
    <row r="3" spans="1:10">
      <c r="A3" s="6" t="s">
        <v>35</v>
      </c>
      <c r="B3" s="13">
        <v>7</v>
      </c>
      <c r="D3" s="6" t="s">
        <v>39</v>
      </c>
      <c r="E3" s="13">
        <v>27.6</v>
      </c>
      <c r="G3" s="7">
        <f>$E$3*B4%</f>
        <v>0.55200000000000005</v>
      </c>
    </row>
    <row r="4" spans="1:10">
      <c r="A4" s="6" t="s">
        <v>30</v>
      </c>
      <c r="B4" s="13">
        <v>2</v>
      </c>
      <c r="D4" s="8" t="s">
        <v>18</v>
      </c>
      <c r="E4" s="11">
        <f>E3-B14</f>
        <v>-30.125164754698545</v>
      </c>
      <c r="G4" s="7">
        <f>$E$3*B5%</f>
        <v>0.29808000000000001</v>
      </c>
    </row>
    <row r="5" spans="1:10">
      <c r="A5" s="6" t="s">
        <v>31</v>
      </c>
      <c r="B5" s="13">
        <v>1.08</v>
      </c>
      <c r="D5" s="6" t="s">
        <v>40</v>
      </c>
      <c r="E5" s="13">
        <v>0</v>
      </c>
      <c r="G5" s="7">
        <f>$E$3*B6%</f>
        <v>4.6920000000000002</v>
      </c>
    </row>
    <row r="6" spans="1:10">
      <c r="A6" s="6" t="s">
        <v>32</v>
      </c>
      <c r="B6" s="13">
        <v>17</v>
      </c>
      <c r="D6" s="6" t="s">
        <v>41</v>
      </c>
      <c r="E6" s="11">
        <f>E3-(E3*E5%)</f>
        <v>27.6</v>
      </c>
      <c r="G6" s="7">
        <f>$B$14*B7%</f>
        <v>3.059433731999023</v>
      </c>
      <c r="I6" s="8" t="s">
        <v>21</v>
      </c>
    </row>
    <row r="7" spans="1:10">
      <c r="A7" s="6" t="s">
        <v>36</v>
      </c>
      <c r="B7" s="13">
        <v>5.3</v>
      </c>
      <c r="D7" s="6" t="s">
        <v>29</v>
      </c>
      <c r="E7" s="12">
        <f>E6-G15-B2</f>
        <v>-19.361443387844758</v>
      </c>
      <c r="G7" s="7">
        <f>$B$14*B8%</f>
        <v>6.3497681230168403</v>
      </c>
      <c r="I7" s="8" t="s">
        <v>22</v>
      </c>
    </row>
    <row r="8" spans="1:10">
      <c r="A8" s="6" t="s">
        <v>33</v>
      </c>
      <c r="B8" s="13">
        <v>11</v>
      </c>
      <c r="G8" s="7">
        <f>$E$3*B9%</f>
        <v>1.9320000000000004</v>
      </c>
    </row>
    <row r="9" spans="1:10">
      <c r="A9" s="6" t="s">
        <v>34</v>
      </c>
      <c r="B9" s="13">
        <v>7</v>
      </c>
      <c r="G9" s="7">
        <f>$E$3*B10%</f>
        <v>0.17940000000000003</v>
      </c>
    </row>
    <row r="10" spans="1:10">
      <c r="A10" s="6" t="s">
        <v>37</v>
      </c>
      <c r="B10" s="13">
        <v>0.65</v>
      </c>
      <c r="G10" s="7">
        <f>$E$3*B11%</f>
        <v>0.82799999999999996</v>
      </c>
    </row>
    <row r="11" spans="1:10">
      <c r="A11" s="6" t="s">
        <v>38</v>
      </c>
      <c r="B11" s="13">
        <v>3</v>
      </c>
    </row>
    <row r="12" spans="1:10">
      <c r="A12" s="6" t="s">
        <v>13</v>
      </c>
      <c r="B12" s="13">
        <v>5</v>
      </c>
    </row>
    <row r="13" spans="1:10">
      <c r="A13" s="8" t="s">
        <v>19</v>
      </c>
      <c r="B13" s="10">
        <f>SUM(B3:B12)</f>
        <v>59.029999999999994</v>
      </c>
    </row>
    <row r="14" spans="1:10">
      <c r="A14" s="8" t="s">
        <v>15</v>
      </c>
      <c r="B14" s="11">
        <f>(B2*(B13)/(100-B13))+B2</f>
        <v>57.725164754698547</v>
      </c>
      <c r="D14" s="9"/>
      <c r="E14" s="9"/>
      <c r="G14" s="7">
        <f>$E$3*B12%</f>
        <v>1.3800000000000001</v>
      </c>
      <c r="J14" s="8" t="s">
        <v>26</v>
      </c>
    </row>
    <row r="15" spans="1:10">
      <c r="G15" s="7">
        <f>SUM(G2:G14)</f>
        <v>23.311443387844761</v>
      </c>
    </row>
    <row r="16" spans="1:10">
      <c r="C16" s="9"/>
    </row>
    <row r="17" spans="1:1" ht="21">
      <c r="A17" s="14" t="s">
        <v>42</v>
      </c>
    </row>
  </sheetData>
  <sheetProtection password="DABD" sheet="1" objects="1" scenarios="1"/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1048576"/>
    </sheetView>
  </sheetViews>
  <sheetFormatPr defaultRowHeight="15"/>
  <cols>
    <col min="1" max="1" width="22" style="4" bestFit="1" customWidth="1"/>
    <col min="2" max="3" width="12" style="1" customWidth="1"/>
    <col min="4" max="4" width="15.140625" style="1" bestFit="1" customWidth="1"/>
    <col min="5" max="5" width="12" style="1" customWidth="1"/>
    <col min="6" max="6" width="3.85546875" style="4" hidden="1" customWidth="1"/>
    <col min="7" max="7" width="0" style="1" hidden="1" customWidth="1"/>
    <col min="8" max="8" width="5.5703125" style="4" hidden="1" customWidth="1"/>
    <col min="9" max="9" width="45" style="4" hidden="1" customWidth="1"/>
    <col min="10" max="10" width="53.42578125" style="4" hidden="1" customWidth="1"/>
    <col min="11" max="16384" width="9.140625" style="4"/>
  </cols>
  <sheetData>
    <row r="1" spans="1:10">
      <c r="A1" s="2" t="s">
        <v>28</v>
      </c>
      <c r="B1" s="1" t="s">
        <v>27</v>
      </c>
    </row>
    <row r="2" spans="1:10">
      <c r="A2" s="4" t="s">
        <v>0</v>
      </c>
      <c r="B2" s="1">
        <v>14.823</v>
      </c>
      <c r="D2" s="1" t="s">
        <v>28</v>
      </c>
      <c r="E2" s="1" t="s">
        <v>27</v>
      </c>
      <c r="G2" s="1">
        <f>$B$17*B3%</f>
        <v>2.003512204962679</v>
      </c>
      <c r="I2" s="4" t="s">
        <v>20</v>
      </c>
      <c r="J2" s="4" t="s">
        <v>23</v>
      </c>
    </row>
    <row r="3" spans="1:10">
      <c r="A3" s="4" t="s">
        <v>1</v>
      </c>
      <c r="B3" s="1">
        <v>6.7</v>
      </c>
      <c r="D3" s="4" t="s">
        <v>14</v>
      </c>
      <c r="E3" s="1">
        <v>16.309999999999999</v>
      </c>
      <c r="G3" s="1">
        <f>$E$3*B4%</f>
        <v>0.32619999999999999</v>
      </c>
    </row>
    <row r="4" spans="1:10">
      <c r="A4" s="4" t="s">
        <v>2</v>
      </c>
      <c r="B4" s="1">
        <v>2</v>
      </c>
      <c r="D4" s="4" t="s">
        <v>18</v>
      </c>
      <c r="E4" s="1">
        <f>E3-B17</f>
        <v>-13.593167238248942</v>
      </c>
      <c r="G4" s="1">
        <f>$E$3*B5%</f>
        <v>0.176148</v>
      </c>
    </row>
    <row r="5" spans="1:10">
      <c r="A5" s="4" t="s">
        <v>3</v>
      </c>
      <c r="B5" s="1">
        <v>1.08</v>
      </c>
      <c r="D5" s="4" t="s">
        <v>16</v>
      </c>
      <c r="E5" s="1">
        <v>0</v>
      </c>
      <c r="G5" s="1">
        <f>$E$3*B6%</f>
        <v>1.9571999999999998</v>
      </c>
    </row>
    <row r="6" spans="1:10">
      <c r="A6" s="4" t="s">
        <v>4</v>
      </c>
      <c r="B6" s="1">
        <v>12</v>
      </c>
      <c r="D6" s="4" t="s">
        <v>17</v>
      </c>
      <c r="E6" s="1">
        <f>E3-(E3*E5%)</f>
        <v>16.309999999999999</v>
      </c>
      <c r="G6" s="1">
        <f>$B$17*B7%</f>
        <v>1.4951583619124471</v>
      </c>
      <c r="I6" s="4" t="s">
        <v>21</v>
      </c>
    </row>
    <row r="7" spans="1:10">
      <c r="A7" s="4" t="s">
        <v>5</v>
      </c>
      <c r="B7" s="1">
        <v>5</v>
      </c>
      <c r="D7" s="2" t="s">
        <v>29</v>
      </c>
      <c r="E7" s="3">
        <f>E6-G15-B2</f>
        <v>-9.6878502907000197</v>
      </c>
      <c r="G7" s="1">
        <f>$B$17*B8%</f>
        <v>2.9903167238248942</v>
      </c>
      <c r="I7" s="4" t="s">
        <v>22</v>
      </c>
    </row>
    <row r="8" spans="1:10">
      <c r="A8" s="4" t="s">
        <v>6</v>
      </c>
      <c r="B8" s="1">
        <v>10</v>
      </c>
      <c r="G8" s="1">
        <f>$E$3*B9%</f>
        <v>0.8155</v>
      </c>
    </row>
    <row r="9" spans="1:10">
      <c r="A9" s="4" t="s">
        <v>7</v>
      </c>
      <c r="B9" s="1">
        <v>5</v>
      </c>
      <c r="G9" s="1">
        <f>$E$3*B10%</f>
        <v>0.106015</v>
      </c>
    </row>
    <row r="10" spans="1:10">
      <c r="A10" s="4" t="s">
        <v>8</v>
      </c>
      <c r="B10" s="1">
        <v>0.65</v>
      </c>
      <c r="G10" s="1">
        <f>$E$3*B11%</f>
        <v>0.48929999999999996</v>
      </c>
    </row>
    <row r="11" spans="1:10">
      <c r="A11" s="4" t="s">
        <v>9</v>
      </c>
      <c r="B11" s="1">
        <v>3</v>
      </c>
      <c r="G11" s="1">
        <f>$E$3*B12%</f>
        <v>0.8155</v>
      </c>
      <c r="J11" s="4" t="s">
        <v>24</v>
      </c>
    </row>
    <row r="12" spans="1:10">
      <c r="A12" s="4" t="s">
        <v>10</v>
      </c>
      <c r="B12" s="1">
        <v>5</v>
      </c>
      <c r="G12" s="1">
        <f>$E$3*B13%</f>
        <v>0</v>
      </c>
      <c r="J12" s="4" t="s">
        <v>24</v>
      </c>
    </row>
    <row r="13" spans="1:10">
      <c r="A13" s="4" t="s">
        <v>11</v>
      </c>
      <c r="B13" s="1">
        <v>0</v>
      </c>
      <c r="G13" s="1">
        <f>$E$3*B14%</f>
        <v>0</v>
      </c>
      <c r="J13" s="4" t="s">
        <v>25</v>
      </c>
    </row>
    <row r="14" spans="1:10">
      <c r="A14" s="4" t="s">
        <v>12</v>
      </c>
      <c r="B14" s="1">
        <v>0</v>
      </c>
      <c r="D14" s="5"/>
      <c r="E14" s="5"/>
      <c r="G14" s="1">
        <f>$E$3*B15%</f>
        <v>0</v>
      </c>
      <c r="J14" s="4" t="s">
        <v>26</v>
      </c>
    </row>
    <row r="15" spans="1:10">
      <c r="A15" s="4" t="s">
        <v>13</v>
      </c>
      <c r="B15" s="1">
        <v>0</v>
      </c>
      <c r="G15" s="1">
        <f>SUM(G2:G14)</f>
        <v>11.174850290700018</v>
      </c>
    </row>
    <row r="16" spans="1:10">
      <c r="A16" s="4" t="s">
        <v>19</v>
      </c>
      <c r="B16" s="5">
        <f>SUM(B3:B15)</f>
        <v>50.43</v>
      </c>
      <c r="C16" s="5"/>
    </row>
    <row r="17" spans="1:2">
      <c r="A17" s="4" t="s">
        <v>15</v>
      </c>
      <c r="B17" s="1">
        <f>(B2*(B16)/(100-B16))+B2</f>
        <v>29.90316723824894</v>
      </c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Itens de Vendas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Jalmir Ivan Coelho</dc:creator>
  <cp:lastModifiedBy>rosilei.urbaneski</cp:lastModifiedBy>
  <dcterms:created xsi:type="dcterms:W3CDTF">2017-03-08T16:24:27Z</dcterms:created>
  <dcterms:modified xsi:type="dcterms:W3CDTF">2017-07-03T17:29:00Z</dcterms:modified>
</cp:coreProperties>
</file>